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dagwoz\Desktop\"/>
    </mc:Choice>
  </mc:AlternateContent>
  <bookViews>
    <workbookView xWindow="0" yWindow="30" windowWidth="15960" windowHeight="11010"/>
  </bookViews>
  <sheets>
    <sheet name="koszty szczegółowe" sheetId="1" r:id="rId1"/>
  </sheets>
  <calcPr calcId="162913"/>
</workbook>
</file>

<file path=xl/calcChain.xml><?xml version="1.0" encoding="utf-8"?>
<calcChain xmlns="http://schemas.openxmlformats.org/spreadsheetml/2006/main">
  <c r="E45" i="1" l="1"/>
  <c r="D45" i="1"/>
  <c r="D44" i="1"/>
  <c r="E44" i="1" s="1"/>
  <c r="D43" i="1"/>
  <c r="E43" i="1" s="1"/>
  <c r="D42" i="1"/>
  <c r="E42" i="1" s="1"/>
  <c r="E41" i="1"/>
  <c r="D41" i="1"/>
  <c r="D40" i="1"/>
  <c r="E40" i="1" s="1"/>
  <c r="D39" i="1"/>
  <c r="E39" i="1" s="1"/>
  <c r="D38" i="1"/>
  <c r="E38" i="1" s="1"/>
  <c r="E37" i="1"/>
  <c r="D37" i="1"/>
  <c r="D36" i="1"/>
  <c r="E36" i="1" s="1"/>
  <c r="E46" i="1" l="1"/>
  <c r="E26" i="1"/>
  <c r="E31" i="1" s="1"/>
  <c r="E28" i="1"/>
  <c r="E22" i="1"/>
  <c r="E23" i="1" s="1"/>
  <c r="E20" i="1"/>
  <c r="E13" i="1"/>
  <c r="E12" i="1"/>
  <c r="E11" i="1"/>
  <c r="E8" i="1"/>
  <c r="E7" i="1"/>
  <c r="E6" i="1"/>
  <c r="E15" i="1" l="1"/>
  <c r="E9" i="1"/>
  <c r="C2" i="1" l="1"/>
</calcChain>
</file>

<file path=xl/sharedStrings.xml><?xml version="1.0" encoding="utf-8"?>
<sst xmlns="http://schemas.openxmlformats.org/spreadsheetml/2006/main" count="57" uniqueCount="49">
  <si>
    <t>Ilość</t>
  </si>
  <si>
    <t>Koszt jednostkowy</t>
  </si>
  <si>
    <t>Suma</t>
  </si>
  <si>
    <t>Nawierzchnia</t>
  </si>
  <si>
    <t>Koszt sumaryczny</t>
  </si>
  <si>
    <t>Ogrodzenie</t>
  </si>
  <si>
    <t>Furtki</t>
  </si>
  <si>
    <t>Oświetlenie</t>
  </si>
  <si>
    <t>Elektromontaż</t>
  </si>
  <si>
    <t>Ledolux</t>
  </si>
  <si>
    <t>Oprawy LED 100lx</t>
  </si>
  <si>
    <t>Miejsce do przechowywania</t>
  </si>
  <si>
    <t>Containex</t>
  </si>
  <si>
    <t>Inne</t>
  </si>
  <si>
    <t>Przykładowy producent</t>
  </si>
  <si>
    <t>Słupy oświetleniowe z montażem</t>
  </si>
  <si>
    <t>Przewody</t>
  </si>
  <si>
    <t>Siatka ocynkowana powlekana pvc z podmurówką wys. 2m [mb]</t>
  </si>
  <si>
    <r>
      <t>Siatka na krety [m</t>
    </r>
    <r>
      <rPr>
        <vertAlign val="superscript"/>
        <sz val="10"/>
        <color indexed="8"/>
        <rFont val="Helvetica Neue"/>
        <charset val="238"/>
      </rPr>
      <t>2</t>
    </r>
    <r>
      <rPr>
        <sz val="10"/>
        <color indexed="8"/>
        <rFont val="Helvetica Neue"/>
      </rPr>
      <t>]</t>
    </r>
  </si>
  <si>
    <r>
      <t>Przygotowanie terenu  [m</t>
    </r>
    <r>
      <rPr>
        <vertAlign val="superscript"/>
        <sz val="10"/>
        <color indexed="8"/>
        <rFont val="Helvetica Neue"/>
        <charset val="238"/>
      </rPr>
      <t>2</t>
    </r>
    <r>
      <rPr>
        <sz val="10"/>
        <color indexed="8"/>
        <rFont val="Helvetica Neue"/>
      </rPr>
      <t>]</t>
    </r>
  </si>
  <si>
    <t>Parkan Serwis  www.parkan-serwis.pl/cennik</t>
  </si>
  <si>
    <t>Infrastruktura</t>
  </si>
  <si>
    <t>Łąka naturalna</t>
  </si>
  <si>
    <t>Kontener magazynowy z pakietem bezpieczeństwa</t>
  </si>
  <si>
    <t>WC-Serwis</t>
  </si>
  <si>
    <t>Toi-toi VIP</t>
  </si>
  <si>
    <t>koszt roczny przy założeniu użytkowania przez 10 miesięcy</t>
  </si>
  <si>
    <t>Suma całkowita</t>
  </si>
  <si>
    <t xml:space="preserve">Ławki, kosze na śmieci itp </t>
  </si>
  <si>
    <t>profitplast.com.pl</t>
  </si>
  <si>
    <t>Słupki, uszczelki, montaż ekranów</t>
  </si>
  <si>
    <t>koszt można obniżyć wykonując montaż ekranów na ogrodzeniu z siatki</t>
  </si>
  <si>
    <t>Ogrodzenie demontowalne/przestawne (segmenty najczęściej dł. 2m)</t>
  </si>
  <si>
    <t xml:space="preserve">Ekrany akustyczne z poliweęglanu komorowego gr. 16mm, wys. 3m </t>
  </si>
  <si>
    <t>Wybieg</t>
  </si>
  <si>
    <t>Koszt całkowity</t>
  </si>
  <si>
    <t>Kosz</t>
  </si>
  <si>
    <t>Ławki</t>
  </si>
  <si>
    <t>Płotki małe</t>
  </si>
  <si>
    <t>Równaważnia duża</t>
  </si>
  <si>
    <t>Pochylnia prosta</t>
  </si>
  <si>
    <t>Hydrant z reg poprzeczką</t>
  </si>
  <si>
    <t>Przeskok pojedynczy</t>
  </si>
  <si>
    <t>Tunel prosty</t>
  </si>
  <si>
    <t>Słupki do slalomu</t>
  </si>
  <si>
    <t>Regulamin</t>
  </si>
  <si>
    <t>Fenster</t>
  </si>
  <si>
    <t>Utwardzenie powierzchni pod toi toi</t>
  </si>
  <si>
    <t>Tablice informacyjne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</si>
</sst>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0.00\ [$zł-415]"/>
  </numFmts>
  <fonts count="6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charset val="238"/>
    </font>
    <font>
      <i/>
      <sz val="10"/>
      <color indexed="8"/>
      <name val="Helvetica Neue"/>
      <charset val="238"/>
    </font>
    <font>
      <vertAlign val="superscript"/>
      <sz val="10"/>
      <color indexed="8"/>
      <name val="Helvetica Neue"/>
      <charset val="238"/>
    </font>
    <font>
      <b/>
      <sz val="18"/>
      <color theme="8" tint="-0.499984740745262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0"/>
      </left>
      <right style="thin">
        <color indexed="11"/>
      </right>
      <top/>
      <bottom/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0"/>
      </right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49" fontId="1" fillId="3" borderId="4" xfId="0" applyNumberFormat="1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top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164" fontId="0" fillId="0" borderId="6" xfId="0" applyNumberFormat="1" applyFont="1" applyBorder="1" applyAlignment="1">
      <alignment vertical="center" wrapText="1"/>
    </xf>
    <xf numFmtId="49" fontId="0" fillId="0" borderId="5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4" fontId="0" fillId="0" borderId="6" xfId="0" applyNumberFormat="1" applyFont="1" applyBorder="1" applyAlignment="1">
      <alignment horizontal="right" vertical="center" wrapText="1"/>
    </xf>
    <xf numFmtId="0" fontId="0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5" borderId="16" xfId="0" applyFont="1" applyFill="1" applyBorder="1" applyAlignment="1">
      <alignment vertical="top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top" wrapText="1"/>
    </xf>
    <xf numFmtId="0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3" fillId="3" borderId="12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center" wrapText="1"/>
    </xf>
    <xf numFmtId="164" fontId="2" fillId="0" borderId="21" xfId="0" applyNumberFormat="1" applyFont="1" applyBorder="1" applyAlignment="1">
      <alignment vertical="center" wrapText="1"/>
    </xf>
    <xf numFmtId="164" fontId="0" fillId="0" borderId="22" xfId="0" applyNumberFormat="1" applyFont="1" applyBorder="1" applyAlignment="1">
      <alignment vertical="center" wrapText="1"/>
    </xf>
    <xf numFmtId="164" fontId="0" fillId="0" borderId="23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164" fontId="0" fillId="0" borderId="24" xfId="0" applyNumberFormat="1" applyFont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vertical="center" wrapText="1"/>
    </xf>
    <xf numFmtId="165" fontId="0" fillId="0" borderId="6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vertical="top" wrapText="1"/>
    </xf>
    <xf numFmtId="0" fontId="0" fillId="5" borderId="7" xfId="0" applyFont="1" applyFill="1" applyBorder="1" applyAlignment="1">
      <alignment vertical="center" wrapText="1"/>
    </xf>
    <xf numFmtId="49" fontId="0" fillId="5" borderId="8" xfId="0" applyNumberFormat="1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vertical="center" wrapText="1"/>
    </xf>
    <xf numFmtId="164" fontId="0" fillId="5" borderId="9" xfId="0" applyNumberFormat="1" applyFont="1" applyFill="1" applyBorder="1" applyAlignment="1">
      <alignment vertical="center" wrapText="1"/>
    </xf>
    <xf numFmtId="0" fontId="0" fillId="0" borderId="0" xfId="0" applyNumberFormat="1" applyBorder="1" applyAlignment="1">
      <alignment vertical="center" wrapText="1" shrinkToFit="1"/>
    </xf>
    <xf numFmtId="0" fontId="0" fillId="0" borderId="22" xfId="0" applyFont="1" applyBorder="1" applyAlignment="1">
      <alignment horizontal="center" vertical="center" wrapText="1"/>
    </xf>
    <xf numFmtId="164" fontId="0" fillId="0" borderId="25" xfId="0" applyNumberFormat="1" applyFont="1" applyBorder="1" applyAlignment="1">
      <alignment vertical="center" wrapText="1"/>
    </xf>
    <xf numFmtId="164" fontId="0" fillId="0" borderId="26" xfId="0" applyNumberFormat="1" applyFont="1" applyBorder="1" applyAlignment="1">
      <alignment vertical="center" wrapText="1"/>
    </xf>
    <xf numFmtId="164" fontId="0" fillId="0" borderId="27" xfId="0" applyNumberFormat="1" applyFont="1" applyBorder="1" applyAlignment="1">
      <alignment vertical="center" wrapText="1"/>
    </xf>
    <xf numFmtId="164" fontId="0" fillId="0" borderId="28" xfId="0" applyNumberFormat="1" applyFont="1" applyBorder="1" applyAlignment="1">
      <alignment vertical="center" wrapText="1"/>
    </xf>
    <xf numFmtId="0" fontId="0" fillId="0" borderId="29" xfId="0" applyNumberFormat="1" applyBorder="1" applyAlignment="1">
      <alignment vertical="center" wrapText="1" shrinkToFit="1"/>
    </xf>
    <xf numFmtId="164" fontId="0" fillId="0" borderId="30" xfId="0" applyNumberFormat="1" applyFont="1" applyBorder="1" applyAlignment="1">
      <alignment vertical="center" wrapText="1"/>
    </xf>
    <xf numFmtId="0" fontId="0" fillId="0" borderId="29" xfId="0" applyNumberFormat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5</xdr:col>
      <xdr:colOff>1590675</xdr:colOff>
      <xdr:row>14</xdr:row>
      <xdr:rowOff>165331</xdr:rowOff>
    </xdr:to>
    <xdr:pic>
      <xdr:nvPicPr>
        <xdr:cNvPr id="2" name="Obraz 1" descr="Demontowalne ogrodzenie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6350" y="3914775"/>
          <a:ext cx="1590675" cy="1079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73"/>
  <sheetViews>
    <sheetView showGridLines="0" tabSelected="1" zoomScale="80" zoomScaleNormal="80" workbookViewId="0">
      <pane xSplit="1" ySplit="1" topLeftCell="B26" activePane="bottomRight" state="frozen"/>
      <selection pane="topRight"/>
      <selection pane="bottomLeft"/>
      <selection pane="bottomRight" activeCell="E31" sqref="E31"/>
    </sheetView>
  </sheetViews>
  <sheetFormatPr defaultColWidth="16.28515625" defaultRowHeight="19.899999999999999" customHeight="1"/>
  <cols>
    <col min="1" max="1" width="12.5703125" style="1" customWidth="1"/>
    <col min="2" max="2" width="23" style="18" customWidth="1"/>
    <col min="3" max="3" width="12.5703125" style="18" customWidth="1"/>
    <col min="4" max="5" width="16.28515625" style="18" customWidth="1"/>
    <col min="6" max="6" width="33.85546875" style="1" customWidth="1"/>
    <col min="7" max="254" width="16.28515625" style="1" customWidth="1"/>
  </cols>
  <sheetData>
    <row r="1" spans="1:254" ht="22.9" customHeight="1">
      <c r="A1" s="65" t="s">
        <v>21</v>
      </c>
      <c r="B1" s="66"/>
      <c r="C1" s="66"/>
      <c r="D1" s="66"/>
      <c r="E1" s="67"/>
      <c r="IO1"/>
      <c r="IP1"/>
      <c r="IQ1"/>
      <c r="IR1"/>
      <c r="IS1"/>
      <c r="IT1"/>
    </row>
    <row r="2" spans="1:254" ht="20.25" customHeight="1">
      <c r="A2" s="8"/>
      <c r="B2" s="36" t="s">
        <v>27</v>
      </c>
      <c r="C2" s="24">
        <f>E9+E15+E20+E23+E31</f>
        <v>434932</v>
      </c>
      <c r="D2" s="20"/>
      <c r="E2" s="22"/>
      <c r="IO2"/>
      <c r="IP2"/>
      <c r="IQ2"/>
      <c r="IR2"/>
      <c r="IS2"/>
      <c r="IT2"/>
    </row>
    <row r="3" spans="1:254" ht="20.25" customHeight="1">
      <c r="A3" s="8"/>
      <c r="B3" s="20"/>
      <c r="C3" s="21"/>
      <c r="D3" s="20"/>
      <c r="E3" s="2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/>
      <c r="IP3"/>
      <c r="IQ3"/>
      <c r="IR3"/>
      <c r="IS3"/>
      <c r="IT3"/>
    </row>
    <row r="4" spans="1:254" ht="12.75">
      <c r="A4" s="8"/>
      <c r="B4" s="68" t="s">
        <v>3</v>
      </c>
      <c r="C4" s="68"/>
      <c r="D4" s="68"/>
      <c r="E4" s="69"/>
      <c r="IO4"/>
      <c r="IP4"/>
      <c r="IQ4"/>
      <c r="IR4"/>
      <c r="IS4"/>
      <c r="IT4"/>
    </row>
    <row r="5" spans="1:254" ht="25.5">
      <c r="A5" s="31" t="s">
        <v>14</v>
      </c>
      <c r="B5" s="16"/>
      <c r="C5" s="30" t="s">
        <v>0</v>
      </c>
      <c r="D5" s="12" t="s">
        <v>1</v>
      </c>
      <c r="E5" s="12" t="s">
        <v>4</v>
      </c>
      <c r="IO5"/>
      <c r="IP5"/>
      <c r="IQ5"/>
      <c r="IR5"/>
      <c r="IS5"/>
      <c r="IT5"/>
    </row>
    <row r="6" spans="1:254" ht="12.75">
      <c r="A6" s="62"/>
      <c r="B6" s="13" t="s">
        <v>22</v>
      </c>
      <c r="C6" s="9">
        <v>6000</v>
      </c>
      <c r="D6" s="14">
        <v>35</v>
      </c>
      <c r="E6" s="14">
        <f t="shared" ref="E6:E13" si="0">C6*D6</f>
        <v>210000</v>
      </c>
      <c r="IO6"/>
      <c r="IP6"/>
      <c r="IQ6"/>
      <c r="IR6"/>
      <c r="IS6"/>
      <c r="IT6"/>
    </row>
    <row r="7" spans="1:254" ht="14.25">
      <c r="A7" s="64"/>
      <c r="B7" s="13" t="s">
        <v>18</v>
      </c>
      <c r="C7" s="9">
        <v>6000</v>
      </c>
      <c r="D7" s="14">
        <v>3</v>
      </c>
      <c r="E7" s="14">
        <f t="shared" si="0"/>
        <v>18000</v>
      </c>
      <c r="IO7"/>
      <c r="IP7"/>
      <c r="IQ7"/>
      <c r="IR7"/>
      <c r="IS7"/>
      <c r="IT7"/>
    </row>
    <row r="8" spans="1:254" ht="27">
      <c r="A8" s="2"/>
      <c r="B8" s="13" t="s">
        <v>19</v>
      </c>
      <c r="C8" s="9">
        <v>6000</v>
      </c>
      <c r="D8" s="14">
        <v>3</v>
      </c>
      <c r="E8" s="14">
        <f t="shared" si="0"/>
        <v>18000</v>
      </c>
      <c r="IO8"/>
      <c r="IP8"/>
      <c r="IQ8"/>
      <c r="IR8"/>
      <c r="IS8"/>
      <c r="IT8"/>
    </row>
    <row r="9" spans="1:254" ht="20.100000000000001" customHeight="1">
      <c r="A9" s="2"/>
      <c r="B9" s="15"/>
      <c r="C9" s="23" t="s">
        <v>2</v>
      </c>
      <c r="D9" s="24"/>
      <c r="E9" s="24">
        <f>SUM(E6:E8)</f>
        <v>246000</v>
      </c>
      <c r="IO9"/>
      <c r="IP9"/>
      <c r="IQ9"/>
      <c r="IR9"/>
      <c r="IS9"/>
      <c r="IT9"/>
    </row>
    <row r="10" spans="1:254" ht="20.100000000000001" customHeight="1">
      <c r="A10" s="3"/>
      <c r="B10" s="59" t="s">
        <v>5</v>
      </c>
      <c r="C10" s="60"/>
      <c r="D10" s="60"/>
      <c r="E10" s="61"/>
      <c r="IO10"/>
      <c r="IP10"/>
      <c r="IQ10"/>
      <c r="IR10"/>
      <c r="IS10"/>
      <c r="IT10"/>
    </row>
    <row r="11" spans="1:254" ht="39.6" customHeight="1">
      <c r="A11" s="62" t="s">
        <v>20</v>
      </c>
      <c r="B11" s="13" t="s">
        <v>17</v>
      </c>
      <c r="C11" s="9">
        <v>408</v>
      </c>
      <c r="D11" s="17">
        <v>129</v>
      </c>
      <c r="E11" s="17">
        <f t="shared" si="0"/>
        <v>52632</v>
      </c>
      <c r="IO11"/>
      <c r="IP11"/>
      <c r="IQ11"/>
      <c r="IR11"/>
      <c r="IS11"/>
      <c r="IT11"/>
    </row>
    <row r="12" spans="1:254" ht="32.1" customHeight="1">
      <c r="A12" s="63"/>
      <c r="B12" s="15" t="s">
        <v>6</v>
      </c>
      <c r="C12" s="9">
        <v>4</v>
      </c>
      <c r="D12" s="17">
        <v>1000</v>
      </c>
      <c r="E12" s="17">
        <f t="shared" si="0"/>
        <v>4000</v>
      </c>
      <c r="IO12"/>
      <c r="IP12"/>
      <c r="IQ12"/>
      <c r="IR12"/>
      <c r="IS12"/>
      <c r="IT12"/>
    </row>
    <row r="13" spans="1:254" ht="51">
      <c r="A13" s="38"/>
      <c r="B13" s="13" t="s">
        <v>32</v>
      </c>
      <c r="C13" s="9">
        <v>42</v>
      </c>
      <c r="D13" s="17">
        <v>150</v>
      </c>
      <c r="E13" s="17">
        <f t="shared" si="0"/>
        <v>6300</v>
      </c>
      <c r="IO13"/>
      <c r="IP13"/>
      <c r="IQ13"/>
      <c r="IR13"/>
      <c r="IS13"/>
      <c r="IT13"/>
    </row>
    <row r="14" spans="1:254" ht="20.100000000000001" customHeight="1">
      <c r="A14" s="32"/>
      <c r="B14" s="15"/>
      <c r="C14" s="9"/>
      <c r="D14" s="17"/>
      <c r="E14" s="1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/>
      <c r="IP14"/>
      <c r="IQ14"/>
      <c r="IR14"/>
      <c r="IS14"/>
      <c r="IT14"/>
    </row>
    <row r="15" spans="1:254" ht="20.100000000000001" customHeight="1">
      <c r="A15" s="29"/>
      <c r="B15" s="15"/>
      <c r="C15" s="23" t="s">
        <v>2</v>
      </c>
      <c r="D15" s="25"/>
      <c r="E15" s="28">
        <f>SUM(E11:E13)</f>
        <v>62932</v>
      </c>
      <c r="IO15"/>
      <c r="IP15"/>
      <c r="IQ15"/>
      <c r="IR15"/>
      <c r="IS15"/>
      <c r="IT15"/>
    </row>
    <row r="16" spans="1:254" ht="20.100000000000001" customHeight="1">
      <c r="A16" s="3"/>
      <c r="B16" s="59" t="s">
        <v>7</v>
      </c>
      <c r="C16" s="60"/>
      <c r="D16" s="60"/>
      <c r="E16" s="61"/>
      <c r="IO16"/>
      <c r="IP16"/>
      <c r="IQ16"/>
      <c r="IR16"/>
      <c r="IS16"/>
      <c r="IT16"/>
    </row>
    <row r="17" spans="1:254" ht="25.5">
      <c r="A17" s="7" t="s">
        <v>8</v>
      </c>
      <c r="B17" s="13" t="s">
        <v>15</v>
      </c>
      <c r="C17" s="9">
        <v>4</v>
      </c>
      <c r="D17" s="14"/>
      <c r="E17" s="14">
        <v>14000</v>
      </c>
      <c r="IO17"/>
      <c r="IP17"/>
      <c r="IQ17"/>
      <c r="IR17"/>
      <c r="IS17"/>
      <c r="IT17"/>
    </row>
    <row r="18" spans="1:254" ht="20.100000000000001" customHeight="1">
      <c r="A18" s="7" t="s">
        <v>9</v>
      </c>
      <c r="B18" s="15" t="s">
        <v>10</v>
      </c>
      <c r="C18" s="5">
        <v>12</v>
      </c>
      <c r="D18" s="14"/>
      <c r="E18" s="14">
        <v>18000</v>
      </c>
      <c r="IO18"/>
      <c r="IP18"/>
      <c r="IQ18"/>
      <c r="IR18"/>
      <c r="IS18"/>
      <c r="IT18"/>
    </row>
    <row r="19" spans="1:254" ht="12.75">
      <c r="A19" s="7"/>
      <c r="B19" s="13" t="s">
        <v>16</v>
      </c>
      <c r="C19" s="5"/>
      <c r="D19" s="14"/>
      <c r="E19" s="14">
        <v>6000</v>
      </c>
      <c r="IO19"/>
      <c r="IP19"/>
      <c r="IQ19"/>
      <c r="IR19"/>
      <c r="IS19"/>
      <c r="IT19"/>
    </row>
    <row r="20" spans="1:254" ht="44.1" customHeight="1">
      <c r="A20" s="2"/>
      <c r="B20" s="15"/>
      <c r="C20" s="26" t="s">
        <v>2</v>
      </c>
      <c r="D20" s="14"/>
      <c r="E20" s="14">
        <f>SUM(E17:E19)</f>
        <v>38000</v>
      </c>
      <c r="IO20"/>
      <c r="IP20"/>
      <c r="IQ20"/>
      <c r="IR20"/>
      <c r="IS20"/>
      <c r="IT20"/>
    </row>
    <row r="21" spans="1:254" ht="32.1" customHeight="1">
      <c r="A21" s="3"/>
      <c r="B21" s="59" t="s">
        <v>11</v>
      </c>
      <c r="C21" s="60"/>
      <c r="D21" s="60"/>
      <c r="E21" s="61"/>
      <c r="IO21"/>
      <c r="IP21"/>
      <c r="IQ21"/>
      <c r="IR21"/>
      <c r="IS21"/>
      <c r="IT21"/>
    </row>
    <row r="22" spans="1:254" ht="25.5">
      <c r="A22" s="7" t="s">
        <v>12</v>
      </c>
      <c r="B22" s="13" t="s">
        <v>23</v>
      </c>
      <c r="C22" s="9">
        <v>1</v>
      </c>
      <c r="D22" s="14">
        <v>12000</v>
      </c>
      <c r="E22" s="14">
        <f>C22*D22</f>
        <v>12000</v>
      </c>
      <c r="IO22"/>
      <c r="IP22"/>
      <c r="IQ22"/>
      <c r="IR22"/>
      <c r="IS22"/>
      <c r="IT22"/>
    </row>
    <row r="23" spans="1:254" ht="20.100000000000001" customHeight="1">
      <c r="A23" s="2"/>
      <c r="B23" s="10"/>
      <c r="C23" s="27" t="s">
        <v>2</v>
      </c>
      <c r="D23" s="19"/>
      <c r="E23" s="24">
        <f>E22</f>
        <v>12000</v>
      </c>
      <c r="IO23"/>
      <c r="IP23"/>
      <c r="IQ23"/>
      <c r="IR23"/>
      <c r="IS23"/>
      <c r="IT23"/>
    </row>
    <row r="24" spans="1:254" ht="20.100000000000001" customHeight="1">
      <c r="A24" s="3"/>
      <c r="B24" s="59" t="s">
        <v>13</v>
      </c>
      <c r="C24" s="60"/>
      <c r="D24" s="60"/>
      <c r="E24" s="61"/>
      <c r="IO24"/>
      <c r="IP24"/>
      <c r="IQ24"/>
      <c r="IR24"/>
      <c r="IS24"/>
      <c r="IT24"/>
    </row>
    <row r="25" spans="1:254" ht="25.5">
      <c r="A25" s="2"/>
      <c r="B25" s="13" t="s">
        <v>28</v>
      </c>
      <c r="C25" s="5"/>
      <c r="D25" s="14"/>
      <c r="E25" s="35">
        <v>30000</v>
      </c>
      <c r="IO25"/>
      <c r="IP25"/>
      <c r="IQ25"/>
      <c r="IR25"/>
      <c r="IS25"/>
      <c r="IT25"/>
    </row>
    <row r="26" spans="1:254" ht="39" thickBot="1">
      <c r="A26" s="2" t="s">
        <v>29</v>
      </c>
      <c r="B26" s="13" t="s">
        <v>33</v>
      </c>
      <c r="C26" s="26">
        <v>300</v>
      </c>
      <c r="D26" s="34">
        <v>90</v>
      </c>
      <c r="E26" s="37">
        <f>D26*C26</f>
        <v>27000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/>
      <c r="IP26"/>
      <c r="IQ26"/>
      <c r="IR26"/>
      <c r="IS26"/>
      <c r="IT26"/>
    </row>
    <row r="27" spans="1:254" ht="39" thickBot="1">
      <c r="A27" s="2"/>
      <c r="B27" s="13" t="s">
        <v>30</v>
      </c>
      <c r="C27" s="26"/>
      <c r="D27" s="34"/>
      <c r="E27" s="57">
        <v>10000</v>
      </c>
      <c r="F27" s="58" t="s">
        <v>31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/>
      <c r="IP27"/>
      <c r="IQ27"/>
      <c r="IR27"/>
      <c r="IS27"/>
      <c r="IT27"/>
    </row>
    <row r="28" spans="1:254" ht="32.450000000000003" customHeight="1" thickBot="1">
      <c r="A28" s="6" t="s">
        <v>24</v>
      </c>
      <c r="B28" s="13" t="s">
        <v>25</v>
      </c>
      <c r="C28" s="5">
        <v>10</v>
      </c>
      <c r="D28" s="52">
        <v>300</v>
      </c>
      <c r="E28" s="55">
        <f>C28*D28</f>
        <v>3000</v>
      </c>
      <c r="F28" s="56" t="s">
        <v>26</v>
      </c>
      <c r="IO28"/>
      <c r="IP28"/>
      <c r="IQ28"/>
      <c r="IR28"/>
      <c r="IS28"/>
      <c r="IT28"/>
    </row>
    <row r="29" spans="1:254" ht="25.5">
      <c r="A29" s="6"/>
      <c r="B29" s="13" t="s">
        <v>47</v>
      </c>
      <c r="C29" s="51"/>
      <c r="D29" s="53"/>
      <c r="E29" s="54">
        <v>1000</v>
      </c>
      <c r="F29" s="5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/>
      <c r="IP29"/>
      <c r="IQ29"/>
      <c r="IR29"/>
      <c r="IS29"/>
      <c r="IT29"/>
    </row>
    <row r="30" spans="1:254" ht="12.75">
      <c r="A30" s="6"/>
      <c r="B30" s="13" t="s">
        <v>48</v>
      </c>
      <c r="C30" s="51"/>
      <c r="D30" s="53"/>
      <c r="E30" s="53">
        <v>5000</v>
      </c>
      <c r="F30" s="5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/>
      <c r="IP30"/>
      <c r="IQ30"/>
      <c r="IR30"/>
      <c r="IS30"/>
      <c r="IT30"/>
    </row>
    <row r="31" spans="1:254" ht="20.100000000000001" customHeight="1">
      <c r="A31" s="2"/>
      <c r="B31" s="10"/>
      <c r="C31" s="27" t="s">
        <v>2</v>
      </c>
      <c r="D31" s="33"/>
      <c r="E31" s="33">
        <f>SUM(E25:E30)</f>
        <v>76000</v>
      </c>
      <c r="IO31"/>
      <c r="IP31"/>
      <c r="IQ31"/>
      <c r="IR31"/>
      <c r="IS31"/>
      <c r="IT31"/>
    </row>
    <row r="32" spans="1:254" ht="20.100000000000001" customHeight="1">
      <c r="A32" s="2"/>
      <c r="B32" s="10"/>
      <c r="C32" s="11"/>
      <c r="D32" s="14"/>
      <c r="E32" s="14"/>
      <c r="IO32"/>
      <c r="IP32"/>
      <c r="IQ32"/>
      <c r="IR32"/>
      <c r="IS32"/>
      <c r="IT32"/>
    </row>
    <row r="33" spans="1:254" ht="20.100000000000001" customHeight="1">
      <c r="A33" s="45"/>
      <c r="B33" s="46"/>
      <c r="C33" s="47"/>
      <c r="D33" s="48"/>
      <c r="E33" s="4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/>
      <c r="IP33"/>
      <c r="IQ33"/>
      <c r="IR33"/>
      <c r="IS33"/>
      <c r="IT33"/>
    </row>
    <row r="34" spans="1:254" ht="20.100000000000001" customHeight="1">
      <c r="A34" s="2"/>
      <c r="B34" s="59" t="s">
        <v>34</v>
      </c>
      <c r="C34" s="60"/>
      <c r="D34" s="60"/>
      <c r="E34" s="61"/>
      <c r="IO34"/>
      <c r="IP34"/>
      <c r="IQ34"/>
      <c r="IR34"/>
      <c r="IS34"/>
      <c r="IT34"/>
    </row>
    <row r="35" spans="1:254" ht="29.45" customHeight="1">
      <c r="A35" s="44" t="s">
        <v>14</v>
      </c>
      <c r="B35" s="39"/>
      <c r="C35" s="11" t="s">
        <v>0</v>
      </c>
      <c r="D35" s="11" t="s">
        <v>1</v>
      </c>
      <c r="E35" s="11" t="s">
        <v>35</v>
      </c>
      <c r="IO35"/>
      <c r="IP35"/>
      <c r="IQ35"/>
      <c r="IR35"/>
      <c r="IS35"/>
      <c r="IT35"/>
    </row>
    <row r="36" spans="1:254" ht="32.1" customHeight="1">
      <c r="A36" s="62" t="s">
        <v>46</v>
      </c>
      <c r="B36" s="13" t="s">
        <v>36</v>
      </c>
      <c r="C36" s="40">
        <v>1</v>
      </c>
      <c r="D36" s="41">
        <f>828+130</f>
        <v>958</v>
      </c>
      <c r="E36" s="41">
        <f t="shared" ref="E36:E45" si="1">C36*D36</f>
        <v>958</v>
      </c>
      <c r="IO36"/>
      <c r="IP36"/>
      <c r="IQ36"/>
      <c r="IR36"/>
      <c r="IS36"/>
      <c r="IT36"/>
    </row>
    <row r="37" spans="1:254" ht="20.100000000000001" customHeight="1">
      <c r="A37" s="63"/>
      <c r="B37" s="15" t="s">
        <v>37</v>
      </c>
      <c r="C37" s="40">
        <v>2</v>
      </c>
      <c r="D37" s="41">
        <f>1372+150</f>
        <v>1522</v>
      </c>
      <c r="E37" s="41">
        <f t="shared" si="1"/>
        <v>3044</v>
      </c>
      <c r="IO37"/>
      <c r="IP37"/>
      <c r="IQ37"/>
      <c r="IR37"/>
      <c r="IS37"/>
      <c r="IT37"/>
    </row>
    <row r="38" spans="1:254" ht="20.100000000000001" customHeight="1">
      <c r="A38" s="63"/>
      <c r="B38" s="15" t="s">
        <v>38</v>
      </c>
      <c r="C38" s="40">
        <v>1</v>
      </c>
      <c r="D38" s="41">
        <f>2124+440</f>
        <v>2564</v>
      </c>
      <c r="E38" s="41">
        <f t="shared" si="1"/>
        <v>2564</v>
      </c>
      <c r="IO38"/>
      <c r="IP38"/>
      <c r="IQ38"/>
      <c r="IR38"/>
      <c r="IS38"/>
      <c r="IT38"/>
    </row>
    <row r="39" spans="1:254" ht="12.75">
      <c r="A39" s="63"/>
      <c r="B39" s="15" t="s">
        <v>39</v>
      </c>
      <c r="C39" s="40">
        <v>1</v>
      </c>
      <c r="D39" s="41">
        <f>3946+580</f>
        <v>4526</v>
      </c>
      <c r="E39" s="41">
        <f t="shared" si="1"/>
        <v>4526</v>
      </c>
      <c r="IO39"/>
      <c r="IP39"/>
      <c r="IQ39"/>
      <c r="IR39"/>
      <c r="IS39"/>
      <c r="IT39"/>
    </row>
    <row r="40" spans="1:254" ht="32.1" customHeight="1">
      <c r="A40" s="63"/>
      <c r="B40" s="15" t="s">
        <v>40</v>
      </c>
      <c r="C40" s="40">
        <v>1</v>
      </c>
      <c r="D40" s="41">
        <f>5168+980</f>
        <v>6148</v>
      </c>
      <c r="E40" s="41">
        <f t="shared" si="1"/>
        <v>6148</v>
      </c>
      <c r="IO40"/>
      <c r="IP40"/>
      <c r="IQ40"/>
      <c r="IR40"/>
      <c r="IS40"/>
      <c r="IT40"/>
    </row>
    <row r="41" spans="1:254" ht="20.100000000000001" customHeight="1">
      <c r="A41" s="63"/>
      <c r="B41" s="15" t="s">
        <v>41</v>
      </c>
      <c r="C41" s="40">
        <v>1</v>
      </c>
      <c r="D41" s="41">
        <f>4725+620</f>
        <v>5345</v>
      </c>
      <c r="E41" s="41">
        <f t="shared" si="1"/>
        <v>5345</v>
      </c>
      <c r="IO41"/>
      <c r="IP41"/>
      <c r="IQ41"/>
      <c r="IR41"/>
      <c r="IS41"/>
      <c r="IT41"/>
    </row>
    <row r="42" spans="1:254" ht="20.100000000000001" customHeight="1">
      <c r="A42" s="63"/>
      <c r="B42" s="15" t="s">
        <v>42</v>
      </c>
      <c r="C42" s="40">
        <v>1</v>
      </c>
      <c r="D42" s="41">
        <f>3884+620</f>
        <v>4504</v>
      </c>
      <c r="E42" s="41">
        <f t="shared" si="1"/>
        <v>4504</v>
      </c>
      <c r="IO42"/>
      <c r="IP42"/>
      <c r="IQ42"/>
      <c r="IR42"/>
      <c r="IS42"/>
      <c r="IT42"/>
    </row>
    <row r="43" spans="1:254" ht="20.100000000000001" customHeight="1">
      <c r="A43" s="63"/>
      <c r="B43" s="15" t="s">
        <v>43</v>
      </c>
      <c r="C43" s="40">
        <v>1</v>
      </c>
      <c r="D43" s="41">
        <f>8468+960</f>
        <v>9428</v>
      </c>
      <c r="E43" s="41">
        <f t="shared" si="1"/>
        <v>9428</v>
      </c>
      <c r="IO43"/>
      <c r="IP43"/>
      <c r="IQ43"/>
      <c r="IR43"/>
      <c r="IS43"/>
      <c r="IT43"/>
    </row>
    <row r="44" spans="1:254" ht="20.100000000000001" customHeight="1">
      <c r="A44" s="63"/>
      <c r="B44" s="15" t="s">
        <v>44</v>
      </c>
      <c r="C44" s="40">
        <v>1</v>
      </c>
      <c r="D44" s="41">
        <f>3322+920</f>
        <v>4242</v>
      </c>
      <c r="E44" s="41">
        <f t="shared" si="1"/>
        <v>4242</v>
      </c>
      <c r="IO44"/>
      <c r="IP44"/>
      <c r="IQ44"/>
      <c r="IR44"/>
      <c r="IS44"/>
      <c r="IT44"/>
    </row>
    <row r="45" spans="1:254" ht="44.1" customHeight="1">
      <c r="A45" s="64"/>
      <c r="B45" s="15" t="s">
        <v>45</v>
      </c>
      <c r="C45" s="40">
        <v>1</v>
      </c>
      <c r="D45" s="41">
        <f>1420+130</f>
        <v>1550</v>
      </c>
      <c r="E45" s="41">
        <f t="shared" si="1"/>
        <v>1550</v>
      </c>
      <c r="IO45"/>
      <c r="IP45"/>
      <c r="IQ45"/>
      <c r="IR45"/>
      <c r="IS45"/>
      <c r="IT45"/>
    </row>
    <row r="46" spans="1:254" ht="20.100000000000001" customHeight="1">
      <c r="A46" s="2"/>
      <c r="B46" s="10"/>
      <c r="C46" s="42" t="s">
        <v>2</v>
      </c>
      <c r="D46" s="43"/>
      <c r="E46" s="43">
        <f>SUM(E36:E45)</f>
        <v>42309</v>
      </c>
      <c r="IO46"/>
      <c r="IP46"/>
      <c r="IQ46"/>
      <c r="IR46"/>
      <c r="IS46"/>
      <c r="IT46"/>
    </row>
    <row r="47" spans="1:254" ht="20.100000000000001" customHeight="1">
      <c r="B47" s="1"/>
      <c r="C47" s="1"/>
      <c r="D47" s="1"/>
      <c r="E47" s="1"/>
      <c r="IO47"/>
      <c r="IP47"/>
      <c r="IQ47"/>
      <c r="IR47"/>
      <c r="IS47"/>
      <c r="IT47"/>
    </row>
    <row r="48" spans="1:254" ht="68.099999999999994" customHeight="1">
      <c r="B48" s="1"/>
      <c r="C48" s="1"/>
      <c r="D48" s="1"/>
      <c r="E48" s="1"/>
      <c r="IO48"/>
      <c r="IP48"/>
      <c r="IQ48"/>
      <c r="IR48"/>
      <c r="IS48"/>
      <c r="IT48"/>
    </row>
    <row r="49" spans="2:254" ht="32.1" customHeight="1">
      <c r="B49" s="1"/>
      <c r="C49" s="1"/>
      <c r="D49" s="1"/>
      <c r="E49" s="1"/>
      <c r="IO49"/>
      <c r="IP49"/>
      <c r="IQ49"/>
      <c r="IR49"/>
      <c r="IS49"/>
      <c r="IT49"/>
    </row>
    <row r="50" spans="2:254" ht="20.100000000000001" customHeight="1">
      <c r="B50" s="1"/>
      <c r="C50" s="1"/>
      <c r="D50" s="1"/>
      <c r="E50" s="1"/>
      <c r="IO50"/>
      <c r="IP50"/>
      <c r="IQ50"/>
      <c r="IR50"/>
      <c r="IS50"/>
      <c r="IT50"/>
    </row>
    <row r="51" spans="2:254" ht="32.1" customHeight="1">
      <c r="B51" s="1"/>
      <c r="C51" s="1"/>
      <c r="D51" s="1"/>
      <c r="E51" s="1"/>
      <c r="IO51"/>
      <c r="IP51"/>
      <c r="IQ51"/>
      <c r="IR51"/>
      <c r="IS51"/>
      <c r="IT51"/>
    </row>
    <row r="52" spans="2:254" ht="12.75">
      <c r="B52" s="1"/>
      <c r="C52" s="1"/>
      <c r="D52" s="1"/>
      <c r="E52" s="1"/>
      <c r="IO52"/>
      <c r="IP52"/>
      <c r="IQ52"/>
      <c r="IR52"/>
      <c r="IS52"/>
      <c r="IT52"/>
    </row>
    <row r="53" spans="2:254" ht="20.100000000000001" customHeight="1">
      <c r="B53" s="1"/>
      <c r="C53" s="1"/>
      <c r="D53" s="1"/>
      <c r="E53" s="1"/>
      <c r="IO53"/>
      <c r="IP53"/>
      <c r="IQ53"/>
      <c r="IR53"/>
      <c r="IS53"/>
      <c r="IT53"/>
    </row>
    <row r="54" spans="2:254" ht="20.100000000000001" customHeight="1">
      <c r="B54" s="1"/>
      <c r="C54" s="1"/>
      <c r="D54" s="1"/>
      <c r="E54" s="1"/>
      <c r="IO54"/>
      <c r="IP54"/>
      <c r="IQ54"/>
      <c r="IR54"/>
      <c r="IS54"/>
      <c r="IT54"/>
    </row>
    <row r="55" spans="2:254" ht="20.100000000000001" customHeight="1">
      <c r="B55" s="1"/>
      <c r="C55" s="1"/>
      <c r="D55" s="1"/>
      <c r="E55" s="1"/>
      <c r="IO55"/>
      <c r="IP55"/>
      <c r="IQ55"/>
      <c r="IR55"/>
      <c r="IS55"/>
      <c r="IT55"/>
    </row>
    <row r="56" spans="2:254" ht="20.100000000000001" customHeight="1">
      <c r="B56" s="1"/>
      <c r="C56" s="1"/>
      <c r="D56" s="1"/>
      <c r="E56" s="1"/>
      <c r="IO56"/>
      <c r="IP56"/>
      <c r="IQ56"/>
      <c r="IR56"/>
      <c r="IS56"/>
      <c r="IT56"/>
    </row>
    <row r="57" spans="2:254" ht="20.100000000000001" customHeight="1">
      <c r="B57" s="1"/>
      <c r="C57" s="1"/>
      <c r="D57" s="1"/>
      <c r="E57" s="1"/>
      <c r="IO57"/>
      <c r="IP57"/>
      <c r="IQ57"/>
      <c r="IR57"/>
      <c r="IS57"/>
      <c r="IT57"/>
    </row>
    <row r="58" spans="2:254" ht="32.1" customHeight="1">
      <c r="B58" s="1"/>
      <c r="C58" s="1"/>
      <c r="D58" s="1"/>
      <c r="E58" s="1"/>
      <c r="IO58"/>
      <c r="IP58"/>
      <c r="IQ58"/>
      <c r="IR58"/>
      <c r="IS58"/>
      <c r="IT58"/>
    </row>
    <row r="59" spans="2:254" ht="20.100000000000001" customHeight="1">
      <c r="B59" s="1"/>
      <c r="C59" s="1"/>
      <c r="D59" s="1"/>
      <c r="E59" s="1"/>
      <c r="IO59"/>
      <c r="IP59"/>
      <c r="IQ59"/>
      <c r="IR59"/>
      <c r="IS59"/>
      <c r="IT59"/>
    </row>
    <row r="60" spans="2:254" ht="20.100000000000001" customHeight="1">
      <c r="B60" s="1"/>
      <c r="C60" s="1"/>
      <c r="D60" s="1"/>
      <c r="E60" s="1"/>
      <c r="IO60"/>
      <c r="IP60"/>
      <c r="IQ60"/>
      <c r="IR60"/>
      <c r="IS60"/>
      <c r="IT60"/>
    </row>
    <row r="61" spans="2:254" ht="20.100000000000001" customHeight="1">
      <c r="B61" s="1"/>
      <c r="C61" s="1"/>
      <c r="D61" s="1"/>
      <c r="E61" s="1"/>
      <c r="IO61"/>
      <c r="IP61"/>
      <c r="IQ61"/>
      <c r="IR61"/>
      <c r="IS61"/>
      <c r="IT61"/>
    </row>
    <row r="62" spans="2:254" ht="20.100000000000001" customHeight="1">
      <c r="B62" s="1"/>
      <c r="C62" s="1"/>
      <c r="D62" s="1"/>
      <c r="E62" s="1"/>
      <c r="IO62"/>
      <c r="IP62"/>
      <c r="IQ62"/>
      <c r="IR62"/>
      <c r="IS62"/>
      <c r="IT62"/>
    </row>
    <row r="63" spans="2:254" ht="20.100000000000001" customHeight="1">
      <c r="B63" s="1"/>
      <c r="C63" s="1"/>
      <c r="D63" s="1"/>
      <c r="E63" s="1"/>
      <c r="IO63"/>
      <c r="IP63"/>
      <c r="IQ63"/>
      <c r="IR63"/>
      <c r="IS63"/>
      <c r="IT63"/>
    </row>
    <row r="64" spans="2:254" ht="32.1" customHeight="1">
      <c r="B64" s="1"/>
      <c r="C64" s="1"/>
      <c r="D64" s="1"/>
      <c r="E64" s="1"/>
      <c r="IO64"/>
      <c r="IP64"/>
      <c r="IQ64"/>
      <c r="IR64"/>
      <c r="IS64"/>
      <c r="IT64"/>
    </row>
    <row r="65" spans="1:254" ht="20.100000000000001" customHeight="1">
      <c r="B65" s="1"/>
      <c r="C65" s="1"/>
      <c r="D65" s="1"/>
      <c r="E65" s="1"/>
      <c r="IO65"/>
      <c r="IP65"/>
      <c r="IQ65"/>
      <c r="IR65"/>
      <c r="IS65"/>
      <c r="IT65"/>
    </row>
    <row r="66" spans="1:254" ht="20.100000000000001" customHeight="1">
      <c r="B66" s="1"/>
      <c r="C66" s="1"/>
      <c r="D66" s="1"/>
      <c r="E66" s="1"/>
      <c r="IO66"/>
      <c r="IP66"/>
      <c r="IQ66"/>
      <c r="IR66"/>
      <c r="IS66"/>
      <c r="IT66"/>
    </row>
    <row r="67" spans="1:254" ht="20.100000000000001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/>
      <c r="IP67"/>
      <c r="IQ67"/>
      <c r="IR67"/>
      <c r="IS67"/>
      <c r="IT67"/>
    </row>
    <row r="68" spans="1:254" ht="20.100000000000001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/>
      <c r="IP68"/>
      <c r="IQ68"/>
      <c r="IR68"/>
      <c r="IS68"/>
      <c r="IT68"/>
    </row>
    <row r="69" spans="1:254" ht="20.100000000000001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/>
      <c r="IP69"/>
      <c r="IQ69"/>
      <c r="IR69"/>
      <c r="IS69"/>
      <c r="IT69"/>
    </row>
    <row r="70" spans="1:254" ht="12.75">
      <c r="B70" s="1"/>
      <c r="C70" s="1"/>
      <c r="D70" s="1"/>
      <c r="E70" s="1"/>
      <c r="IO70"/>
      <c r="IP70"/>
      <c r="IQ70"/>
      <c r="IR70"/>
      <c r="IS70"/>
      <c r="IT70"/>
    </row>
    <row r="71" spans="1:254" ht="19.899999999999999" customHeight="1">
      <c r="B71" s="1"/>
      <c r="C71" s="1"/>
      <c r="D71" s="1"/>
      <c r="E71" s="1"/>
      <c r="IO71"/>
      <c r="IP71"/>
      <c r="IQ71"/>
      <c r="IR71"/>
      <c r="IS71"/>
      <c r="IT71"/>
    </row>
    <row r="72" spans="1:254" ht="19.899999999999999" customHeight="1">
      <c r="B72" s="1"/>
      <c r="C72" s="1"/>
      <c r="D72" s="1"/>
      <c r="E72" s="1"/>
      <c r="IO72"/>
      <c r="IP72"/>
      <c r="IQ72"/>
      <c r="IR72"/>
      <c r="IS72"/>
      <c r="IT72"/>
    </row>
    <row r="73" spans="1:254" ht="19.899999999999999" customHeight="1">
      <c r="B73" s="1"/>
      <c r="C73" s="1"/>
      <c r="D73" s="1"/>
      <c r="E73" s="1"/>
      <c r="IO73"/>
      <c r="IP73"/>
      <c r="IQ73"/>
      <c r="IR73"/>
      <c r="IS73"/>
      <c r="IT73"/>
    </row>
  </sheetData>
  <mergeCells count="10">
    <mergeCell ref="A11:A12"/>
    <mergeCell ref="A1:E1"/>
    <mergeCell ref="B4:E4"/>
    <mergeCell ref="A6:A7"/>
    <mergeCell ref="B10:E10"/>
    <mergeCell ref="B16:E16"/>
    <mergeCell ref="B21:E21"/>
    <mergeCell ref="B24:E24"/>
    <mergeCell ref="B34:E34"/>
    <mergeCell ref="A36:A45"/>
  </mergeCells>
  <pageMargins left="0.5" right="0.5" top="0.75" bottom="0.75" header="0.27777800000000002" footer="0.27777800000000002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szczegółowe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Dagmara Woźniak</cp:lastModifiedBy>
  <dcterms:created xsi:type="dcterms:W3CDTF">2019-05-30T23:00:23Z</dcterms:created>
  <dcterms:modified xsi:type="dcterms:W3CDTF">2019-08-09T07:18:12Z</dcterms:modified>
</cp:coreProperties>
</file>